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O DF É AGRO\"/>
    </mc:Choice>
  </mc:AlternateContent>
  <xr:revisionPtr revIDLastSave="0" documentId="13_ncr:1_{DDB9C15E-33EC-4E31-83F0-F14C00FF6451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N18" i="1"/>
  <c r="P18" i="1"/>
  <c r="H18" i="1"/>
  <c r="N12" i="1"/>
  <c r="P12" i="1" s="1"/>
  <c r="R12" i="1" s="1"/>
  <c r="M12" i="1"/>
  <c r="L12" i="1"/>
  <c r="J12" i="1"/>
  <c r="M15" i="1"/>
  <c r="N13" i="1"/>
  <c r="P13" i="1" s="1"/>
  <c r="R13" i="1" s="1"/>
  <c r="L13" i="1"/>
  <c r="J13" i="1"/>
  <c r="N16" i="1" l="1"/>
  <c r="P16" i="1" s="1"/>
  <c r="L16" i="1"/>
  <c r="J16" i="1"/>
  <c r="N15" i="1"/>
  <c r="L15" i="1"/>
  <c r="L18" i="1" s="1"/>
  <c r="J15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J18" i="1" l="1"/>
  <c r="P15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0" i="1" l="1"/>
  <c r="P22" i="1" l="1"/>
</calcChain>
</file>

<file path=xl/sharedStrings.xml><?xml version="1.0" encoding="utf-8"?>
<sst xmlns="http://schemas.openxmlformats.org/spreadsheetml/2006/main" count="749" uniqueCount="135">
  <si>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</si>
  <si>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</si>
  <si>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</si>
  <si>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</si>
  <si>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</si>
  <si>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</si>
  <si>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</si>
  <si>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</si>
  <si>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</si>
  <si>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</si>
  <si>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</si>
  <si>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</si>
  <si>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</si>
  <si>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</si>
  <si>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</si>
  <si>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</si>
  <si>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</si>
  <si>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</si>
  <si>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</si>
  <si>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</si>
  <si>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</si>
  <si>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</si>
  <si>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</si>
  <si>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</si>
  <si>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</si>
  <si>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</si>
  <si>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</si>
  <si>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</si>
  <si>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</si>
  <si>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</si>
  <si>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</si>
  <si>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</si>
  <si>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</si>
  <si>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</si>
  <si>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</si>
  <si>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</si>
  <si>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</si>
  <si>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</si>
  <si>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</si>
  <si>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</si>
  <si>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</si>
  <si>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</si>
  <si>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</si>
  <si>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</si>
  <si>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</si>
  <si>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</si>
  <si>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</si>
  <si>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</si>
  <si>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</si>
  <si>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</si>
  <si>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</si>
  <si>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</si>
  <si>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</si>
  <si>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</si>
  <si>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</si>
  <si>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</si>
  <si>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</si>
  <si>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</si>
  <si>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</si>
  <si>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</si>
  <si>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</si>
  <si>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</si>
  <si>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</si>
  <si>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</si>
  <si>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</si>
  <si>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</si>
  <si>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</si>
  <si>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</si>
  <si>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</si>
  <si>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</si>
  <si>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</si>
  <si>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</si>
  <si>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</si>
  <si>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</si>
  <si>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</si>
  <si>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</si>
  <si>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</si>
  <si>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</si>
  <si>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</si>
  <si>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</si>
  <si>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</si>
  <si>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</si>
  <si>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</si>
  <si>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</si>
  <si>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</si>
  <si>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</si>
  <si>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</si>
  <si>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</si>
  <si>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</si>
  <si>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</si>
  <si>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</si>
  <si>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</si>
  <si>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</si>
  <si>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</si>
  <si>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</si>
  <si>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</si>
  <si>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</si>
  <si>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</si>
  <si>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</si>
  <si>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</si>
  <si>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</si>
  <si>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</si>
  <si>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</si>
  <si>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</si>
  <si>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</si>
  <si>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</si>
  <si>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</si>
  <si>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</si>
  <si>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</si>
  <si>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</si>
  <si>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</si>
  <si>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</si>
  <si>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</si>
  <si>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</si>
  <si>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</si>
  <si>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</si>
  <si>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</si>
  <si>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</si>
  <si>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</si>
  <si>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</si>
  <si>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</si>
  <si>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</si>
  <si>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</si>
  <si>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</si>
  <si>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</si>
  <si>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PERÍODO: SEM DATA PRÉ-DEFINIDA</t>
  </si>
  <si>
    <t>PRODUTO: O DF É AGRO</t>
  </si>
  <si>
    <t>AGRO RECORD</t>
  </si>
  <si>
    <t>9H00</t>
  </si>
  <si>
    <t>7H - 24H</t>
  </si>
  <si>
    <t>Assinatura no VT</t>
  </si>
  <si>
    <t>Comercial acompanhando o VT</t>
  </si>
  <si>
    <t>Comercial</t>
  </si>
  <si>
    <t>ROTATIVO (5x por semana)</t>
  </si>
  <si>
    <t>Toda entrega/valoração que consta nesta planilha foi elaborada direto pela emissora local, sendo assim, caso haja alguma questão/dúvida/alteração, a mesma deverá ser consultada. 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</si>
</sst>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493A"/>
        <bgColor indexed="64"/>
      </patternFill>
    </fill>
    <fill>
      <patternFill patternType="solid">
        <fgColor rgb="FFE14E06"/>
        <bgColor indexed="64"/>
      </patternFill>
    </fill>
  </fills>
  <borders count="7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0" fillId="10" borderId="2" xfId="0" applyFill="1" applyBorder="1"/>
    <xf numFmtId="0" fontId="0" fillId="10" borderId="0" xfId="0" applyFill="1"/>
    <xf numFmtId="0" fontId="11" fillId="10" borderId="0" xfId="0" applyFont="1" applyFill="1"/>
    <xf numFmtId="0" fontId="0" fillId="10" borderId="7" xfId="0" applyFill="1" applyBorder="1"/>
    <xf numFmtId="0" fontId="5" fillId="9" borderId="0" xfId="1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164" fontId="6" fillId="5" borderId="72" xfId="0" applyNumberFormat="1" applyFont="1" applyFill="1" applyBorder="1" applyAlignment="1">
      <alignment horizontal="center" vertical="center"/>
    </xf>
    <xf numFmtId="164" fontId="6" fillId="5" borderId="73" xfId="0" applyNumberFormat="1" applyFont="1" applyFill="1" applyBorder="1" applyAlignment="1">
      <alignment horizontal="center" vertical="center"/>
    </xf>
    <xf numFmtId="1" fontId="6" fillId="5" borderId="72" xfId="0" applyNumberFormat="1" applyFont="1" applyFill="1" applyBorder="1" applyAlignment="1">
      <alignment horizontal="center" vertical="center"/>
    </xf>
    <xf numFmtId="1" fontId="6" fillId="5" borderId="73" xfId="0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E14E06"/>
      <color rgb="FF01493A"/>
      <color rgb="FF00AD6D"/>
      <color rgb="FF894747"/>
      <color rgb="FFFF75BA"/>
      <color rgb="FFD6006B"/>
      <color rgb="FFF2DA4C"/>
      <color rgb="FFFDFBCF"/>
      <color rgb="FFC4D1E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248708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"/>
  <sheetViews>
    <sheetView showGridLines="0" tabSelected="1" zoomScale="90" zoomScaleNormal="90" workbookViewId="0">
      <selection activeCell="B23" sqref="B23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2"/>
      <c r="C2" s="127"/>
      <c r="D2" s="127"/>
      <c r="E2" s="127"/>
      <c r="F2" s="127"/>
      <c r="G2" s="127"/>
      <c r="H2" s="127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2:18" x14ac:dyDescent="0.25">
      <c r="B3" s="133"/>
      <c r="C3" s="128"/>
      <c r="D3" s="129" t="s">
        <v>126</v>
      </c>
      <c r="E3" s="128"/>
      <c r="F3" s="128"/>
      <c r="G3" s="128"/>
      <c r="H3" s="128"/>
      <c r="I3" s="137"/>
      <c r="J3" s="137"/>
      <c r="K3" s="137"/>
      <c r="L3" s="137"/>
      <c r="M3" s="137"/>
      <c r="N3" s="137"/>
      <c r="O3" s="137"/>
      <c r="P3" s="137"/>
      <c r="Q3" s="137"/>
      <c r="R3" s="138"/>
    </row>
    <row r="4" spans="2:18" x14ac:dyDescent="0.25">
      <c r="B4" s="133"/>
      <c r="C4" s="128"/>
      <c r="D4" s="129" t="s">
        <v>123</v>
      </c>
      <c r="E4" s="128"/>
      <c r="F4" s="128"/>
      <c r="G4" s="128"/>
      <c r="H4" s="128"/>
      <c r="I4" s="137"/>
      <c r="J4" s="137"/>
      <c r="K4" s="137"/>
      <c r="L4" s="137"/>
      <c r="M4" s="137"/>
      <c r="N4" s="137"/>
      <c r="O4" s="137"/>
      <c r="P4" s="137"/>
      <c r="Q4" s="137"/>
      <c r="R4" s="138"/>
    </row>
    <row r="5" spans="2:18" x14ac:dyDescent="0.25">
      <c r="B5" s="133"/>
      <c r="C5" s="128"/>
      <c r="D5" s="129" t="s">
        <v>125</v>
      </c>
      <c r="E5" s="128"/>
      <c r="F5" s="128"/>
      <c r="G5" s="128"/>
      <c r="H5" s="128"/>
      <c r="I5" s="137"/>
      <c r="J5" s="137"/>
      <c r="K5" s="137"/>
      <c r="L5" s="137"/>
      <c r="M5" s="137"/>
      <c r="N5" s="137"/>
      <c r="O5" s="137"/>
      <c r="P5" s="137"/>
      <c r="Q5" s="137"/>
      <c r="R5" s="138"/>
    </row>
    <row r="6" spans="2:18" x14ac:dyDescent="0.25">
      <c r="B6" s="133"/>
      <c r="C6" s="128"/>
      <c r="D6" s="129" t="s">
        <v>124</v>
      </c>
      <c r="E6" s="128"/>
      <c r="F6" s="128"/>
      <c r="G6" s="128"/>
      <c r="H6" s="128"/>
      <c r="I6" s="137"/>
      <c r="J6" s="137"/>
      <c r="K6" s="137"/>
      <c r="L6" s="137"/>
      <c r="M6" s="137"/>
      <c r="N6" s="137"/>
      <c r="O6" s="137"/>
      <c r="P6" s="137"/>
      <c r="Q6" s="137"/>
      <c r="R6" s="138"/>
    </row>
    <row r="7" spans="2:18" ht="15.75" thickBot="1" x14ac:dyDescent="0.3">
      <c r="B7" s="134"/>
      <c r="C7" s="130"/>
      <c r="D7" s="130"/>
      <c r="E7" s="130"/>
      <c r="F7" s="130"/>
      <c r="G7" s="130"/>
      <c r="H7" s="130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1" t="s">
        <v>0</v>
      </c>
      <c r="J9" s="142"/>
      <c r="K9" s="142"/>
      <c r="L9" s="143"/>
      <c r="M9" s="141" t="s">
        <v>1</v>
      </c>
      <c r="N9" s="142"/>
      <c r="O9" s="141" t="s">
        <v>2</v>
      </c>
      <c r="P9" s="142"/>
      <c r="Q9" s="2"/>
      <c r="R9" s="2"/>
    </row>
    <row r="10" spans="2:18" ht="36" customHeight="1" x14ac:dyDescent="0.25">
      <c r="B10" s="116" t="s">
        <v>3</v>
      </c>
      <c r="C10" s="2"/>
      <c r="D10" s="116" t="s">
        <v>4</v>
      </c>
      <c r="E10" s="116" t="s">
        <v>5</v>
      </c>
      <c r="F10" s="116" t="s">
        <v>117</v>
      </c>
      <c r="G10" s="116" t="s">
        <v>7</v>
      </c>
      <c r="H10" s="116" t="s">
        <v>8</v>
      </c>
      <c r="I10" s="116" t="s">
        <v>9</v>
      </c>
      <c r="J10" s="116" t="s">
        <v>10</v>
      </c>
      <c r="K10" s="116" t="s">
        <v>11</v>
      </c>
      <c r="L10" s="116" t="s">
        <v>12</v>
      </c>
      <c r="M10" s="116" t="s">
        <v>13</v>
      </c>
      <c r="N10" s="116" t="s">
        <v>14</v>
      </c>
      <c r="O10" s="116" t="s">
        <v>15</v>
      </c>
      <c r="P10" s="116" t="s">
        <v>16</v>
      </c>
      <c r="Q10" s="2"/>
      <c r="R10" s="115" t="s">
        <v>120</v>
      </c>
    </row>
    <row r="11" spans="2:18" ht="3.75" customHeight="1" x14ac:dyDescent="0.25"/>
    <row r="12" spans="2:18" s="100" customFormat="1" ht="26.25" customHeight="1" x14ac:dyDescent="0.25">
      <c r="B12" s="117" t="s">
        <v>127</v>
      </c>
      <c r="D12" s="102" t="s">
        <v>38</v>
      </c>
      <c r="E12" s="103" t="s">
        <v>128</v>
      </c>
      <c r="F12" s="112" t="s">
        <v>130</v>
      </c>
      <c r="G12" s="101" t="s">
        <v>78</v>
      </c>
      <c r="H12" s="101">
        <v>4</v>
      </c>
      <c r="I12" s="102">
        <v>0.9</v>
      </c>
      <c r="J12" s="103">
        <f t="shared" ref="J12" si="0">IFERROR(I12*H12,"")</f>
        <v>3.6</v>
      </c>
      <c r="K12" s="104">
        <v>15153</v>
      </c>
      <c r="L12" s="104">
        <f t="shared" ref="L12" si="1">IFERROR(K12*H12,"")</f>
        <v>60612</v>
      </c>
      <c r="M12" s="105">
        <f>0.375*3999</f>
        <v>1499.625</v>
      </c>
      <c r="N12" s="106">
        <f t="shared" ref="N12" si="2">IFERROR(M12*H12,"")</f>
        <v>5998.5</v>
      </c>
      <c r="O12" s="107"/>
      <c r="P12" s="106">
        <f t="shared" ref="P12" si="3">IFERROR(N12-N12*O12,"-")</f>
        <v>5998.5</v>
      </c>
      <c r="Q12" s="108"/>
      <c r="R12" s="106">
        <f>5%*P12</f>
        <v>299.92500000000001</v>
      </c>
    </row>
    <row r="13" spans="2:18" s="100" customFormat="1" ht="26.25" customHeight="1" x14ac:dyDescent="0.25">
      <c r="B13" s="117" t="s">
        <v>127</v>
      </c>
      <c r="D13" s="102" t="s">
        <v>38</v>
      </c>
      <c r="E13" s="103" t="s">
        <v>128</v>
      </c>
      <c r="F13" s="112" t="s">
        <v>132</v>
      </c>
      <c r="G13" s="101" t="s">
        <v>32</v>
      </c>
      <c r="H13" s="101">
        <v>4</v>
      </c>
      <c r="I13" s="102">
        <v>0.9</v>
      </c>
      <c r="J13" s="103">
        <f t="shared" ref="J13" si="4">IFERROR(I13*H13,"")</f>
        <v>3.6</v>
      </c>
      <c r="K13" s="104">
        <v>15153</v>
      </c>
      <c r="L13" s="104">
        <f t="shared" ref="L13" si="5">IFERROR(K13*H13,"")</f>
        <v>60612</v>
      </c>
      <c r="M13" s="105">
        <v>3999</v>
      </c>
      <c r="N13" s="106">
        <f t="shared" ref="N13" si="6">IFERROR(M13*H13,"")</f>
        <v>15996</v>
      </c>
      <c r="O13" s="107"/>
      <c r="P13" s="106">
        <f t="shared" ref="P13" si="7">IFERROR(N13-N13*O13,"-")</f>
        <v>15996</v>
      </c>
      <c r="Q13" s="108"/>
      <c r="R13" s="106">
        <f>5%*P13</f>
        <v>799.80000000000007</v>
      </c>
    </row>
    <row r="14" spans="2:18" ht="3.75" customHeight="1" x14ac:dyDescent="0.25">
      <c r="B14" s="114"/>
      <c r="D14" s="4"/>
      <c r="E14" s="4"/>
      <c r="F14" s="4"/>
      <c r="G14" s="5"/>
      <c r="H14" s="4"/>
      <c r="I14" s="4"/>
      <c r="J14" s="5"/>
      <c r="K14" s="4"/>
      <c r="L14" s="5"/>
      <c r="M14" s="4"/>
      <c r="N14" s="5"/>
      <c r="O14" s="4"/>
      <c r="P14" s="4"/>
      <c r="Q14" s="6"/>
      <c r="R14" s="6"/>
    </row>
    <row r="15" spans="2:18" s="100" customFormat="1" ht="26.25" customHeight="1" x14ac:dyDescent="0.25">
      <c r="B15" s="131" t="s">
        <v>133</v>
      </c>
      <c r="D15" s="144" t="s">
        <v>91</v>
      </c>
      <c r="E15" s="146" t="s">
        <v>129</v>
      </c>
      <c r="F15" s="112" t="s">
        <v>130</v>
      </c>
      <c r="G15" s="101" t="s">
        <v>78</v>
      </c>
      <c r="H15" s="101">
        <v>20</v>
      </c>
      <c r="I15" s="102">
        <v>3.3</v>
      </c>
      <c r="J15" s="103">
        <f t="shared" ref="J15:J16" si="8">IFERROR(I15*H15,"")</f>
        <v>66</v>
      </c>
      <c r="K15" s="104">
        <v>52841</v>
      </c>
      <c r="L15" s="104">
        <f t="shared" ref="L15:L16" si="9">IFERROR(K15*H15,"")</f>
        <v>1056820</v>
      </c>
      <c r="M15" s="105">
        <f>0.25*7296.38</f>
        <v>1824.095</v>
      </c>
      <c r="N15" s="106">
        <f t="shared" ref="N15:N16" si="10">IFERROR(M15*H15,"")</f>
        <v>36481.9</v>
      </c>
      <c r="O15" s="107"/>
      <c r="P15" s="106">
        <f t="shared" ref="P15:P16" si="11">IFERROR(N15-N15*O15,"-")</f>
        <v>36481.9</v>
      </c>
      <c r="Q15" s="108"/>
    </row>
    <row r="16" spans="2:18" s="100" customFormat="1" ht="26.25" customHeight="1" x14ac:dyDescent="0.25">
      <c r="B16" s="131"/>
      <c r="D16" s="145"/>
      <c r="E16" s="147"/>
      <c r="F16" s="112" t="s">
        <v>131</v>
      </c>
      <c r="G16" s="101" t="s">
        <v>32</v>
      </c>
      <c r="H16" s="101">
        <v>20</v>
      </c>
      <c r="I16" s="102">
        <v>3.3</v>
      </c>
      <c r="J16" s="103">
        <f t="shared" si="8"/>
        <v>66</v>
      </c>
      <c r="K16" s="104">
        <v>52841</v>
      </c>
      <c r="L16" s="104">
        <f t="shared" si="9"/>
        <v>1056820</v>
      </c>
      <c r="M16" s="105">
        <v>7296.38</v>
      </c>
      <c r="N16" s="106">
        <f t="shared" si="10"/>
        <v>145927.6</v>
      </c>
      <c r="O16" s="107"/>
      <c r="P16" s="106">
        <f t="shared" si="11"/>
        <v>145927.6</v>
      </c>
      <c r="Q16" s="108"/>
    </row>
    <row r="17" spans="2:18" ht="3.75" customHeight="1" x14ac:dyDescent="0.25">
      <c r="B17" s="114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18"/>
      <c r="C18" s="7"/>
      <c r="D18" s="119"/>
      <c r="E18" s="119"/>
      <c r="F18" s="119"/>
      <c r="G18" s="120"/>
      <c r="H18" s="121">
        <f>SUM(H12:H17)</f>
        <v>48</v>
      </c>
      <c r="I18" s="122"/>
      <c r="J18" s="121">
        <f>SUM(J12:J17)</f>
        <v>139.19999999999999</v>
      </c>
      <c r="K18" s="123"/>
      <c r="L18" s="121">
        <f>SUM(L12:L17)</f>
        <v>2234864</v>
      </c>
      <c r="M18" s="124"/>
      <c r="N18" s="125">
        <f>SUM(N12:N17)</f>
        <v>204404</v>
      </c>
      <c r="O18" s="126"/>
      <c r="P18" s="125">
        <f>SUM(P12:P17)</f>
        <v>204404</v>
      </c>
      <c r="R18" s="125">
        <f>SUM(R12:R17)</f>
        <v>1099.7250000000001</v>
      </c>
    </row>
    <row r="20" spans="2:18" x14ac:dyDescent="0.25">
      <c r="B20" s="113" t="s">
        <v>121</v>
      </c>
      <c r="O20" s="8" t="s">
        <v>20</v>
      </c>
      <c r="P20" s="9">
        <f>P18*80%</f>
        <v>163523.20000000001</v>
      </c>
    </row>
    <row r="21" spans="2:18" x14ac:dyDescent="0.25">
      <c r="B21" s="113" t="s">
        <v>122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x14ac:dyDescent="0.25">
      <c r="B23" s="170" t="s">
        <v>134</v>
      </c>
    </row>
    <row r="27" spans="2:18" ht="3.75" customHeight="1" x14ac:dyDescent="0.25"/>
    <row r="29" spans="2:18" ht="3.75" customHeight="1" x14ac:dyDescent="0.25"/>
  </sheetData>
  <mergeCells count="8">
    <mergeCell ref="B15:B16"/>
    <mergeCell ref="B2:B7"/>
    <mergeCell ref="I2:R7"/>
    <mergeCell ref="I9:L9"/>
    <mergeCell ref="M9:N9"/>
    <mergeCell ref="O9:P9"/>
    <mergeCell ref="D15:D16"/>
    <mergeCell ref="E15:E16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48" t="s">
        <v>79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7" ht="15.75" thickBot="1" x14ac:dyDescent="0.3">
      <c r="B4" s="151"/>
      <c r="C4" s="152"/>
      <c r="D4" s="152"/>
      <c r="E4" s="152"/>
      <c r="F4" s="152"/>
      <c r="G4" s="152"/>
      <c r="H4" s="152"/>
      <c r="I4" s="152"/>
      <c r="J4" s="152"/>
      <c r="K4" s="153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4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5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5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5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5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5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4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5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5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5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5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6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7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8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8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8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8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8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8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8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8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8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8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8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8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8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8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8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8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8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8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8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8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8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8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8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8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8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8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8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8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8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8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8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8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9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0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1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1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1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1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1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1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1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1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1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1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1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1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1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1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1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1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1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1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1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1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1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1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1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1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1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1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1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1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1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1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1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1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2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0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1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1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1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1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1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1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1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1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1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1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1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1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1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1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1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1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1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1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1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1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1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1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1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1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1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1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1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1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1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1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1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1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2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0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1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1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1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1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1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1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1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1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1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1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1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1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1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1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1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1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1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1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1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1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1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1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1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1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1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1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1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1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1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1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1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1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2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8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8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8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8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8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8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8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8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8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8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8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8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8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8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8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8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8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8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8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8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8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8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8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8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8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8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8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8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8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8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8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8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8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8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8" t="s">
        <v>84</v>
      </c>
      <c r="C190" s="158"/>
      <c r="D190" s="158"/>
      <c r="E190" s="158"/>
      <c r="F190" s="158"/>
      <c r="G190" s="158"/>
      <c r="H190" s="158"/>
      <c r="I190" s="158"/>
      <c r="J190" s="158"/>
      <c r="K190" s="168"/>
    </row>
    <row r="191" spans="2:11" ht="15.75" customHeight="1" x14ac:dyDescent="0.25">
      <c r="B191" s="157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8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8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8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8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6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7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8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8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8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8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6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7" t="s">
        <v>85</v>
      </c>
      <c r="C204" s="158"/>
      <c r="D204" s="158"/>
      <c r="E204" s="158"/>
      <c r="F204" s="158"/>
      <c r="G204" s="158"/>
      <c r="H204" s="158"/>
      <c r="I204" s="158"/>
      <c r="J204" s="158"/>
      <c r="K204" s="168"/>
    </row>
    <row r="205" spans="2:11" ht="15.75" customHeight="1" x14ac:dyDescent="0.25">
      <c r="B205" s="157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8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8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8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8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8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8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8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8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8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8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8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8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8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8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8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8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8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8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8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8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8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8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8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8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8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8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8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8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8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8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8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8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9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8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8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8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8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8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8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8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8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8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8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8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8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8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8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8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8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8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8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8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8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8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8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8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8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8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8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8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8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8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8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8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8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8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9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5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8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8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8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8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8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8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8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8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8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8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8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8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8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8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8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8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8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8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8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8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8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8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8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8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8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8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8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8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8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8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8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8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9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5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8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8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8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8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8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8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8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8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8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8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8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8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8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8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8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8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8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8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8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8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8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8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8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8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8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8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8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8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8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8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8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8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9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5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8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8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8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8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8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8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8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8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8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8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8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8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8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8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8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8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8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8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8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8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8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8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8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8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8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8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8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8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8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8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8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8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8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57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8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8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8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8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8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8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8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8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8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8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8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8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8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8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8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8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8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8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8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8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8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8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8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8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8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8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8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8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8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8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8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8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8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8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8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8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8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8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8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8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8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8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8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8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8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8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8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8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8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8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8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8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8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8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8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8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8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8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8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8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8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8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8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8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8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8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8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8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8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8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8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8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8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8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8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8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8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8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8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8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8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8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8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8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8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8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8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8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8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8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8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8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8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8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8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8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8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8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8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8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8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8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8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8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8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8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8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8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8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8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8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8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8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8"/>
      <c r="C491" s="164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8"/>
      <c r="C492" s="164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8"/>
      <c r="C493" s="164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8"/>
      <c r="C494" s="164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8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8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8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8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8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8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8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8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8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8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8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8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8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8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8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8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8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8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8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8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8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8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8" t="s">
        <v>92</v>
      </c>
      <c r="C518" s="158"/>
      <c r="D518" s="158"/>
      <c r="E518" s="158"/>
      <c r="F518" s="158"/>
      <c r="G518" s="158"/>
      <c r="H518" s="158"/>
      <c r="I518" s="158"/>
      <c r="J518" s="158"/>
      <c r="K518" s="169"/>
    </row>
    <row r="519" spans="2:11" x14ac:dyDescent="0.25">
      <c r="B519" s="163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3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3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3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3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3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3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3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3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3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3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3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3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3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3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3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3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3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3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3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3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3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3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3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3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3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3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3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3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3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3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3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3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3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3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3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3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3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3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3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3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3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3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3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3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3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3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3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3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3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3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3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3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3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3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3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3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3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3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3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3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3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3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3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3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3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3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3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3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3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3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3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3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3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3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3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3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3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3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3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3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3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3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3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3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3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3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3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3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3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3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3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3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3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3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3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3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3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3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3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3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3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3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3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3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3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3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3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3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3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3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3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3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3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3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3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3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3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3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3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3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3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3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3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3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3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3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3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3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3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3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3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3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3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3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3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3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3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3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3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TV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2025-11-27T14:38:06Z</dcterms:modified>
</cp:coreProperties>
</file>